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องวิชาการ" sheetId="1" r:id="rId1"/>
  </sheets>
  <calcPr calcId="145621"/>
</workbook>
</file>

<file path=xl/calcChain.xml><?xml version="1.0" encoding="utf-8"?>
<calcChain xmlns="http://schemas.openxmlformats.org/spreadsheetml/2006/main">
  <c r="R34" i="1" l="1"/>
  <c r="Q34" i="1"/>
  <c r="P34" i="1"/>
  <c r="O34" i="1"/>
  <c r="S34" i="1" s="1"/>
  <c r="N34" i="1"/>
  <c r="S33" i="1"/>
  <c r="J33" i="1"/>
  <c r="M33" i="1" s="1"/>
  <c r="S32" i="1"/>
  <c r="J32" i="1"/>
  <c r="M32" i="1" s="1"/>
  <c r="M29" i="1" s="1"/>
  <c r="S31" i="1"/>
  <c r="S30" i="1"/>
  <c r="S29" i="1"/>
  <c r="L29" i="1"/>
  <c r="K29" i="1"/>
  <c r="I29" i="1"/>
  <c r="H29" i="1"/>
  <c r="G29" i="1"/>
  <c r="S28" i="1"/>
  <c r="S27" i="1"/>
  <c r="M27" i="1"/>
  <c r="J27" i="1"/>
  <c r="S26" i="1"/>
  <c r="J26" i="1"/>
  <c r="M26" i="1" s="1"/>
  <c r="S25" i="1"/>
  <c r="J25" i="1"/>
  <c r="M25" i="1" s="1"/>
  <c r="S24" i="1"/>
  <c r="J24" i="1"/>
  <c r="M24" i="1" s="1"/>
  <c r="S23" i="1"/>
  <c r="S22" i="1"/>
  <c r="S21" i="1"/>
  <c r="L21" i="1"/>
  <c r="K21" i="1"/>
  <c r="J21" i="1"/>
  <c r="I21" i="1"/>
  <c r="H21" i="1"/>
  <c r="G21" i="1"/>
  <c r="S20" i="1"/>
  <c r="J20" i="1"/>
  <c r="M20" i="1" s="1"/>
  <c r="S19" i="1"/>
  <c r="J19" i="1"/>
  <c r="M19" i="1" s="1"/>
  <c r="S18" i="1"/>
  <c r="M18" i="1"/>
  <c r="J18" i="1"/>
  <c r="S17" i="1"/>
  <c r="J17" i="1"/>
  <c r="M17" i="1" s="1"/>
  <c r="S16" i="1"/>
  <c r="J16" i="1"/>
  <c r="M16" i="1" s="1"/>
  <c r="S15" i="1"/>
  <c r="L15" i="1"/>
  <c r="K15" i="1"/>
  <c r="J15" i="1"/>
  <c r="I15" i="1"/>
  <c r="H15" i="1"/>
  <c r="G15" i="1"/>
  <c r="S14" i="1"/>
  <c r="J14" i="1"/>
  <c r="M14" i="1" s="1"/>
  <c r="S13" i="1"/>
  <c r="M13" i="1"/>
  <c r="J13" i="1"/>
  <c r="S12" i="1"/>
  <c r="J12" i="1"/>
  <c r="M12" i="1" s="1"/>
  <c r="S11" i="1"/>
  <c r="J11" i="1"/>
  <c r="M11" i="1" s="1"/>
  <c r="S10" i="1"/>
  <c r="J10" i="1"/>
  <c r="M10" i="1" s="1"/>
  <c r="M7" i="1" s="1"/>
  <c r="S9" i="1"/>
  <c r="S8" i="1"/>
  <c r="S7" i="1"/>
  <c r="L7" i="1"/>
  <c r="L34" i="1" s="1"/>
  <c r="K7" i="1"/>
  <c r="K34" i="1" s="1"/>
  <c r="J7" i="1"/>
  <c r="I7" i="1"/>
  <c r="I34" i="1" s="1"/>
  <c r="H7" i="1"/>
  <c r="H34" i="1" s="1"/>
  <c r="G7" i="1"/>
  <c r="G34" i="1" s="1"/>
  <c r="M21" i="1" l="1"/>
  <c r="J34" i="1"/>
  <c r="M15" i="1"/>
  <c r="M34" i="1" s="1"/>
  <c r="J29" i="1"/>
</calcChain>
</file>

<file path=xl/sharedStrings.xml><?xml version="1.0" encoding="utf-8"?>
<sst xmlns="http://schemas.openxmlformats.org/spreadsheetml/2006/main" count="80" uniqueCount="58">
  <si>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</si>
  <si>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</si>
  <si>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รองคณบดีฝ่ายวิชาการ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</si>
  <si>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</si>
  <si>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</si>
  <si>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</si>
  <si>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</si>
  <si>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</si>
  <si>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</si>
  <si>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</si>
  <si>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</si>
  <si>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</si>
  <si>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</si>
  <si>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</si>
  <si>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</si>
  <si>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</si>
  <si>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</si>
  <si>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</si>
  <si>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</si>
  <si>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1</t>
  </si>
  <si>
    <t>1. แผนงานจัดการศึกษา</t>
  </si>
  <si>
    <t>โครงการพัฒนาความเป็นเลิศทางวิชาการ</t>
  </si>
  <si>
    <t>หมวดเงินอุดหนุน</t>
  </si>
  <si>
    <t>1.1.1</t>
  </si>
  <si>
    <t xml:space="preserve">เงินอุดหนุนการพัฒนาความเป็นเลิศทางวิชาการ (โครงการศึกษาความเป็นไปได้ในการพัฒนาหลักสูตรวิชาเอกหรือวิชาโทหลักสูตรใหม่) </t>
  </si>
  <si>
    <t>P</t>
  </si>
  <si>
    <t>1.1.2</t>
  </si>
  <si>
    <t>เงินอุดหนุนการพัฒนาความเป็นเลิศทางวิชาการ (โครงการการจัดทำหลักสูตรวิชาเอกสาขาวิชาเกาหลีศึกษา)</t>
  </si>
  <si>
    <t>1.1.3</t>
  </si>
  <si>
    <t>เงินอุดหนุนการพัฒนาความเป็นเลิศทางวิชาการ (โครงการการจัดทำหลักสูตรแบบสองปริญญาระหว่างหลักสูตรนานาชาติของคณะฯและหลักสูตรนานาชาติของสถาบันการศึกษาในต่างประเทศ)</t>
  </si>
  <si>
    <t>1.1.4</t>
  </si>
  <si>
    <t>เงินอุดหนุนการพัฒนาความเป็นเลิศทางวิชาการ (โครงการศึกษาภาคฤดูร้อนต่างประเทศ)</t>
  </si>
  <si>
    <t>1.1.5</t>
  </si>
  <si>
    <t xml:space="preserve">เงินอุดหนุนการพัฒนาความเป็นเลิศทางวิชาการ (โครงการ Open House หรือ Road Show ของหลักสูตรปริญญาตรี) </t>
  </si>
  <si>
    <t>โครงการ Active Learnning</t>
  </si>
  <si>
    <t>1.1.6</t>
  </si>
  <si>
    <t>เงินอุดหนุนการพัฒนาความเป็นเลิศทางวิชาการ (โครงการพัฒนาการเรียนการสอนตามแนวทางแบบ active learning)</t>
  </si>
  <si>
    <t>1.1.7</t>
  </si>
  <si>
    <t>เงินอุดหนุนการพัฒนาความเป็นเลิศทางวิชาการ (โครงการอบรมการจัดการเรียนการสอนแบบ Active learning สำหรับอาจารย์)</t>
  </si>
  <si>
    <t>1.1.8</t>
  </si>
  <si>
    <t>เงินอุดหนุนการพัฒนาด้านเทคโนโลยีสารสนเทศ (IT) (โครงการอบรมการใช้เทคโนโลยีเพื่อสนับสนุนการเรียนการสอนแบบ active learning)</t>
  </si>
  <si>
    <t>1.1.9</t>
  </si>
  <si>
    <t>เงินอุดหนุนการพัฒนาด้านเทคโนโลยีสารสนเทศ (IT) (โครงการพัฒนาสื่อเทคโนโลยีและการเรียนแบบออนไลน์ เพื่อสนับสนุนการเรียนการสอนแบบ active learning)</t>
  </si>
  <si>
    <t>1.1.10</t>
  </si>
  <si>
    <t>เงินอุดหนุนการพัฒนาความเป็นเลิศทางวิชาการ (โครงการ Active Learnning) (โครงการทัศนศึกษาหรือศึกษาในพื้นที่ของนักศึกษาระดับปริญญาตรี)</t>
  </si>
  <si>
    <t>แผนงานพัฒนาคุณภาพการศึกษา</t>
  </si>
  <si>
    <t>2.1.1</t>
  </si>
  <si>
    <t xml:space="preserve">เงินอุดหนุนค่าใช้จ่ายในการคัดเลือกระดับปริญญาตรีและบัณฑิตศึกษา (เงินอุดหนุนค่าใช้จ่ายในการคัดเลือกระดับปริญญาตรี)    </t>
  </si>
  <si>
    <t>2.1.2</t>
  </si>
  <si>
    <t>เงินอุดหนุนการพัฒนาความเป็นเลิศทางวิชาการ  (โครงการสนับสนุนการนำเสนองานในที่ประชุมทางวิชาการระดับนานาชาติของนักศึกษาระดับปริญญาตรี)</t>
  </si>
  <si>
    <t>2.1.3</t>
  </si>
  <si>
    <t>เงินอุดหนุนการพัฒนาความเป็นเลิศทางวิชาการ  (โครงการสัมมนาทางวิชาการร่วมกันระหว่างองค์กรระหว่างประเทศและนักศึกษา)</t>
  </si>
  <si>
    <t>2.1.4</t>
  </si>
  <si>
    <t xml:space="preserve">เงินอุดหนุนการพัฒนาความเป็นเลิศทางวิชาการ (โครงการพัฒนาหลักสูตรตามแนวทาง AUN-QA) </t>
  </si>
  <si>
    <t>ประเด็นยุทธศาสตร์ที่ 3</t>
  </si>
  <si>
    <t>โครงการพัฒนาการเรียนการสอนให้มีมาตรฐานระดับสากล</t>
  </si>
  <si>
    <t xml:space="preserve">เงินอุดหนุนการเรียนการสอนให้มีมาตรฐานระดับสากล (โครงการสนับสนุนการเข้าร่วมหรือนำเสนองานในที่ประชุมทางวิชาการระดับชาติและนานาชาติของนักศึกษาระดับปริญญาตรี) </t>
  </si>
  <si>
    <t xml:space="preserve">เงินอุดหนุนการเรียนการสอนให้มีมาตรฐานระดับสากล (โครงการอบรมเตรียมความพร้อมสำหรับการฝึกงานในต่างประเทศหรือการทำงานในองค์กรระหว่างประเทศของนักศึกษาระดับปริญญาตร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</si>
</sst>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6"/>
      <color rgb="FF00000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/>
    </xf>
    <xf numFmtId="0" fontId="2" fillId="0" borderId="16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left" vertical="top" wrapText="1" readingOrder="1"/>
    </xf>
    <xf numFmtId="0" fontId="4" fillId="0" borderId="24" xfId="0" applyNumberFormat="1" applyFont="1" applyFill="1" applyBorder="1" applyAlignment="1">
      <alignment horizontal="left" vertical="top" wrapText="1" readingOrder="1"/>
    </xf>
    <xf numFmtId="0" fontId="4" fillId="0" borderId="25" xfId="0" applyNumberFormat="1" applyFont="1" applyFill="1" applyBorder="1" applyAlignment="1">
      <alignment horizontal="left" vertical="top" wrapText="1" readingOrder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3" fontId="2" fillId="0" borderId="28" xfId="0" applyNumberFormat="1" applyFont="1" applyFill="1" applyBorder="1" applyAlignment="1">
      <alignment vertical="top"/>
    </xf>
    <xf numFmtId="0" fontId="4" fillId="0" borderId="29" xfId="0" applyNumberFormat="1" applyFont="1" applyFill="1" applyBorder="1" applyAlignment="1">
      <alignment horizontal="left" vertical="top" wrapText="1" readingOrder="1"/>
    </xf>
    <xf numFmtId="0" fontId="4" fillId="0" borderId="27" xfId="0" applyNumberFormat="1" applyFont="1" applyFill="1" applyBorder="1" applyAlignment="1">
      <alignment horizontal="left" vertical="top" wrapText="1" readingOrder="1"/>
    </xf>
    <xf numFmtId="43" fontId="4" fillId="0" borderId="30" xfId="1" applyFont="1" applyFill="1" applyBorder="1" applyAlignment="1">
      <alignment vertical="top" wrapText="1" readingOrder="1"/>
    </xf>
    <xf numFmtId="43" fontId="4" fillId="0" borderId="31" xfId="1" applyFont="1" applyFill="1" applyBorder="1" applyAlignment="1">
      <alignment vertical="top" wrapText="1" readingOrder="1"/>
    </xf>
    <xf numFmtId="43" fontId="2" fillId="0" borderId="32" xfId="0" applyNumberFormat="1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49" fontId="2" fillId="0" borderId="32" xfId="0" applyNumberFormat="1" applyFont="1" applyFill="1" applyBorder="1" applyAlignment="1">
      <alignment horizontal="center" vertical="top"/>
    </xf>
    <xf numFmtId="43" fontId="2" fillId="0" borderId="32" xfId="1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2" fillId="0" borderId="24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left" vertical="top"/>
    </xf>
    <xf numFmtId="43" fontId="6" fillId="0" borderId="26" xfId="1" applyFont="1" applyFill="1" applyBorder="1" applyAlignment="1">
      <alignment vertical="top" wrapText="1" readingOrder="1"/>
    </xf>
    <xf numFmtId="43" fontId="6" fillId="0" borderId="27" xfId="1" applyFont="1" applyFill="1" applyBorder="1" applyAlignment="1">
      <alignment vertical="top" wrapText="1" readingOrder="1"/>
    </xf>
    <xf numFmtId="43" fontId="3" fillId="0" borderId="28" xfId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6" fillId="0" borderId="25" xfId="0" applyNumberFormat="1" applyFont="1" applyFill="1" applyBorder="1" applyAlignment="1">
      <alignment horizontal="left" vertical="top" wrapText="1" readingOrder="1"/>
    </xf>
    <xf numFmtId="43" fontId="7" fillId="0" borderId="26" xfId="1" applyFont="1" applyFill="1" applyBorder="1" applyAlignment="1">
      <alignment horizontal="center" vertical="top" wrapText="1" readingOrder="1"/>
    </xf>
    <xf numFmtId="43" fontId="6" fillId="0" borderId="27" xfId="1" applyFont="1" applyFill="1" applyBorder="1" applyAlignment="1">
      <alignment horizontal="center" vertical="top" wrapText="1" readingOrder="1"/>
    </xf>
    <xf numFmtId="0" fontId="2" fillId="0" borderId="23" xfId="0" applyFont="1" applyFill="1" applyBorder="1" applyAlignment="1">
      <alignment horizontal="left" vertical="top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43" fontId="2" fillId="0" borderId="28" xfId="1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49" fontId="2" fillId="0" borderId="28" xfId="0" applyNumberFormat="1" applyFont="1" applyFill="1" applyBorder="1" applyAlignment="1">
      <alignment horizontal="center" vertical="top"/>
    </xf>
    <xf numFmtId="0" fontId="6" fillId="0" borderId="24" xfId="0" applyNumberFormat="1" applyFont="1" applyFill="1" applyBorder="1" applyAlignment="1">
      <alignment horizontal="left" vertical="top" wrapText="1" readingOrder="1"/>
    </xf>
    <xf numFmtId="0" fontId="2" fillId="0" borderId="27" xfId="0" applyFont="1" applyFill="1" applyBorder="1" applyAlignment="1">
      <alignment horizontal="left" vertical="top"/>
    </xf>
    <xf numFmtId="43" fontId="7" fillId="0" borderId="26" xfId="1" applyFont="1" applyFill="1" applyBorder="1" applyAlignment="1">
      <alignment horizontal="center" vertical="top" wrapText="1" readingOrder="1"/>
    </xf>
    <xf numFmtId="43" fontId="6" fillId="0" borderId="27" xfId="1" applyFont="1" applyFill="1" applyBorder="1" applyAlignment="1">
      <alignment horizontal="center" vertical="top" wrapText="1" readingOrder="1"/>
    </xf>
    <xf numFmtId="0" fontId="4" fillId="0" borderId="23" xfId="0" applyNumberFormat="1" applyFont="1" applyFill="1" applyBorder="1" applyAlignment="1">
      <alignment vertical="top" wrapText="1" readingOrder="1"/>
    </xf>
    <xf numFmtId="0" fontId="4" fillId="0" borderId="24" xfId="0" applyNumberFormat="1" applyFont="1" applyFill="1" applyBorder="1" applyAlignment="1">
      <alignment horizontal="right" vertical="top" wrapText="1" readingOrder="1"/>
    </xf>
    <xf numFmtId="0" fontId="2" fillId="0" borderId="33" xfId="0" applyNumberFormat="1" applyFont="1" applyFill="1" applyBorder="1" applyAlignment="1">
      <alignment horizontal="center" vertical="top" wrapText="1"/>
    </xf>
    <xf numFmtId="43" fontId="4" fillId="0" borderId="34" xfId="1" applyFont="1" applyFill="1" applyBorder="1" applyAlignment="1">
      <alignment vertical="top" wrapText="1" readingOrder="1"/>
    </xf>
    <xf numFmtId="43" fontId="4" fillId="0" borderId="35" xfId="1" applyFont="1" applyFill="1" applyBorder="1" applyAlignment="1">
      <alignment vertical="top" wrapText="1" readingOrder="1"/>
    </xf>
    <xf numFmtId="43" fontId="2" fillId="0" borderId="36" xfId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3" zoomScaleNormal="100" workbookViewId="0">
      <pane ySplit="1080" activePane="bottomLeft"/>
      <selection activeCell="E1" sqref="E1:F1048576"/>
      <selection pane="bottomLeft" activeCell="A3" sqref="A3:S3"/>
    </sheetView>
  </sheetViews>
  <sheetFormatPr defaultColWidth="9" defaultRowHeight="21" x14ac:dyDescent="0.2"/>
  <cols>
    <col min="1" max="1" width="3" style="2" customWidth="1"/>
    <col min="2" max="2" width="4.75" style="77" customWidth="1"/>
    <col min="3" max="3" width="5.25" style="2" customWidth="1"/>
    <col min="4" max="4" width="40.5" style="2" customWidth="1"/>
    <col min="5" max="5" width="6" style="2" hidden="1" customWidth="1"/>
    <col min="6" max="6" width="6.75" style="2" hidden="1" customWidth="1"/>
    <col min="7" max="7" width="13.875" style="2" hidden="1" customWidth="1"/>
    <col min="8" max="8" width="14.125" style="2" hidden="1" customWidth="1"/>
    <col min="9" max="9" width="14" style="2" hidden="1" customWidth="1"/>
    <col min="10" max="10" width="13.125" style="2" customWidth="1"/>
    <col min="11" max="11" width="14.375" style="79" hidden="1" customWidth="1"/>
    <col min="12" max="12" width="14.375" style="2" customWidth="1"/>
    <col min="13" max="13" width="13.875" style="2" customWidth="1"/>
    <col min="14" max="14" width="11.5" style="2" customWidth="1"/>
    <col min="15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6" customFormat="1" ht="18.75" customHeight="1" x14ac:dyDescent="0.2">
      <c r="A4" s="4" t="s">
        <v>3</v>
      </c>
      <c r="B4" s="5"/>
      <c r="C4" s="5"/>
      <c r="D4" s="6"/>
      <c r="E4" s="7" t="s">
        <v>4</v>
      </c>
      <c r="F4" s="8"/>
      <c r="G4" s="9" t="s">
        <v>5</v>
      </c>
      <c r="H4" s="10" t="s">
        <v>6</v>
      </c>
      <c r="I4" s="11"/>
      <c r="J4" s="12" t="s">
        <v>7</v>
      </c>
      <c r="K4" s="13" t="s">
        <v>8</v>
      </c>
      <c r="L4" s="9" t="s">
        <v>9</v>
      </c>
      <c r="M4" s="9" t="s">
        <v>10</v>
      </c>
      <c r="N4" s="9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5" t="s">
        <v>16</v>
      </c>
    </row>
    <row r="5" spans="1:19" s="16" customFormat="1" x14ac:dyDescent="0.2">
      <c r="A5" s="17"/>
      <c r="B5" s="18"/>
      <c r="C5" s="18"/>
      <c r="D5" s="19"/>
      <c r="E5" s="20"/>
      <c r="F5" s="21"/>
      <c r="G5" s="22"/>
      <c r="H5" s="23" t="s">
        <v>17</v>
      </c>
      <c r="I5" s="23" t="s">
        <v>18</v>
      </c>
      <c r="J5" s="24"/>
      <c r="K5" s="25"/>
      <c r="L5" s="22"/>
      <c r="M5" s="22"/>
      <c r="N5" s="22"/>
      <c r="O5" s="26"/>
      <c r="P5" s="26"/>
      <c r="Q5" s="26"/>
      <c r="R5" s="26"/>
      <c r="S5" s="27"/>
    </row>
    <row r="6" spans="1:19" s="16" customFormat="1" x14ac:dyDescent="0.2">
      <c r="A6" s="28" t="s">
        <v>19</v>
      </c>
      <c r="B6" s="29"/>
      <c r="C6" s="29"/>
      <c r="D6" s="30"/>
      <c r="E6" s="31"/>
      <c r="F6" s="32"/>
      <c r="G6" s="33"/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</row>
    <row r="7" spans="1:19" s="16" customFormat="1" ht="22.5" customHeight="1" x14ac:dyDescent="0.2">
      <c r="A7" s="35" t="s">
        <v>20</v>
      </c>
      <c r="B7" s="36"/>
      <c r="C7" s="36"/>
      <c r="D7" s="37"/>
      <c r="E7" s="38"/>
      <c r="F7" s="39"/>
      <c r="G7" s="40">
        <f>SUM(G9:G14)</f>
        <v>940000</v>
      </c>
      <c r="H7" s="40">
        <f t="shared" ref="H7:M7" si="0">SUM(H9:H14)</f>
        <v>0</v>
      </c>
      <c r="I7" s="40">
        <f t="shared" si="0"/>
        <v>0</v>
      </c>
      <c r="J7" s="40">
        <f t="shared" si="0"/>
        <v>940000</v>
      </c>
      <c r="K7" s="40">
        <f t="shared" si="0"/>
        <v>0</v>
      </c>
      <c r="L7" s="40">
        <f t="shared" si="0"/>
        <v>545542</v>
      </c>
      <c r="M7" s="40">
        <f t="shared" si="0"/>
        <v>394458</v>
      </c>
      <c r="N7" s="40"/>
      <c r="O7" s="40"/>
      <c r="P7" s="40"/>
      <c r="Q7" s="40"/>
      <c r="R7" s="40"/>
      <c r="S7" s="40">
        <f>SUM(O7:R7)</f>
        <v>0</v>
      </c>
    </row>
    <row r="8" spans="1:19" s="16" customFormat="1" ht="22.5" customHeight="1" x14ac:dyDescent="0.2">
      <c r="A8" s="41"/>
      <c r="B8" s="36" t="s">
        <v>21</v>
      </c>
      <c r="C8" s="36"/>
      <c r="D8" s="42"/>
      <c r="E8" s="43"/>
      <c r="F8" s="44"/>
      <c r="G8" s="45"/>
      <c r="H8" s="46"/>
      <c r="I8" s="46"/>
      <c r="J8" s="46"/>
      <c r="K8" s="47"/>
      <c r="L8" s="48"/>
      <c r="M8" s="48"/>
      <c r="N8" s="48"/>
      <c r="O8" s="48"/>
      <c r="P8" s="48"/>
      <c r="Q8" s="48"/>
      <c r="R8" s="48"/>
      <c r="S8" s="40">
        <f t="shared" ref="S8:S34" si="1">SUM(O8:R8)</f>
        <v>0</v>
      </c>
    </row>
    <row r="9" spans="1:19" ht="26.25" customHeight="1" x14ac:dyDescent="0.2">
      <c r="A9" s="49"/>
      <c r="B9" s="50">
        <v>1.1000000000000001</v>
      </c>
      <c r="C9" s="51" t="s">
        <v>22</v>
      </c>
      <c r="D9" s="52"/>
      <c r="E9" s="53"/>
      <c r="F9" s="54"/>
      <c r="G9" s="55"/>
      <c r="H9" s="55"/>
      <c r="I9" s="55"/>
      <c r="J9" s="55"/>
      <c r="K9" s="56"/>
      <c r="L9" s="55"/>
      <c r="M9" s="55"/>
      <c r="N9" s="55"/>
      <c r="O9" s="55"/>
      <c r="P9" s="55"/>
      <c r="Q9" s="55"/>
      <c r="R9" s="55"/>
      <c r="S9" s="40">
        <f t="shared" si="1"/>
        <v>0</v>
      </c>
    </row>
    <row r="10" spans="1:19" ht="78.75" customHeight="1" x14ac:dyDescent="0.2">
      <c r="A10" s="49"/>
      <c r="B10" s="50"/>
      <c r="C10" s="57" t="s">
        <v>23</v>
      </c>
      <c r="D10" s="58" t="s">
        <v>24</v>
      </c>
      <c r="E10" s="59" t="s">
        <v>25</v>
      </c>
      <c r="F10" s="60"/>
      <c r="G10" s="55">
        <v>50000</v>
      </c>
      <c r="H10" s="55">
        <v>0</v>
      </c>
      <c r="I10" s="55">
        <v>0</v>
      </c>
      <c r="J10" s="55">
        <f>SUM(G10+H10-I10)</f>
        <v>50000</v>
      </c>
      <c r="K10" s="56"/>
      <c r="L10" s="55">
        <v>0</v>
      </c>
      <c r="M10" s="55">
        <f>SUM(J10-L10)</f>
        <v>50000</v>
      </c>
      <c r="N10" s="55"/>
      <c r="O10" s="55"/>
      <c r="P10" s="55"/>
      <c r="Q10" s="55"/>
      <c r="R10" s="55"/>
      <c r="S10" s="40">
        <f t="shared" si="1"/>
        <v>0</v>
      </c>
    </row>
    <row r="11" spans="1:19" ht="63" x14ac:dyDescent="0.2">
      <c r="A11" s="49"/>
      <c r="B11" s="50"/>
      <c r="C11" s="57" t="s">
        <v>26</v>
      </c>
      <c r="D11" s="58" t="s">
        <v>27</v>
      </c>
      <c r="E11" s="59" t="s">
        <v>25</v>
      </c>
      <c r="F11" s="60"/>
      <c r="G11" s="55">
        <v>40000</v>
      </c>
      <c r="H11" s="55">
        <v>0</v>
      </c>
      <c r="I11" s="55">
        <v>0</v>
      </c>
      <c r="J11" s="55">
        <f t="shared" ref="J11:J14" si="2">SUM(G11+H11-I11)</f>
        <v>40000</v>
      </c>
      <c r="K11" s="56"/>
      <c r="L11" s="55">
        <v>0</v>
      </c>
      <c r="M11" s="55">
        <f>SUM(J11-L11)</f>
        <v>40000</v>
      </c>
      <c r="N11" s="55"/>
      <c r="O11" s="55"/>
      <c r="P11" s="55"/>
      <c r="Q11" s="55"/>
      <c r="R11" s="55"/>
      <c r="S11" s="40">
        <f t="shared" si="1"/>
        <v>0</v>
      </c>
    </row>
    <row r="12" spans="1:19" ht="84" x14ac:dyDescent="0.2">
      <c r="A12" s="49"/>
      <c r="B12" s="50"/>
      <c r="C12" s="57" t="s">
        <v>28</v>
      </c>
      <c r="D12" s="58" t="s">
        <v>29</v>
      </c>
      <c r="E12" s="59" t="s">
        <v>25</v>
      </c>
      <c r="F12" s="60"/>
      <c r="G12" s="55">
        <v>50000</v>
      </c>
      <c r="H12" s="55">
        <v>0</v>
      </c>
      <c r="I12" s="55">
        <v>0</v>
      </c>
      <c r="J12" s="55">
        <f t="shared" si="2"/>
        <v>50000</v>
      </c>
      <c r="K12" s="56"/>
      <c r="L12" s="55">
        <v>0</v>
      </c>
      <c r="M12" s="55">
        <f>SUM(J12-L12)</f>
        <v>50000</v>
      </c>
      <c r="N12" s="55"/>
      <c r="O12" s="55"/>
      <c r="P12" s="55"/>
      <c r="Q12" s="55"/>
      <c r="R12" s="55"/>
      <c r="S12" s="40">
        <f t="shared" si="1"/>
        <v>0</v>
      </c>
    </row>
    <row r="13" spans="1:19" ht="42" x14ac:dyDescent="0.2">
      <c r="A13" s="49"/>
      <c r="B13" s="50"/>
      <c r="C13" s="57" t="s">
        <v>30</v>
      </c>
      <c r="D13" s="58" t="s">
        <v>31</v>
      </c>
      <c r="E13" s="59" t="s">
        <v>25</v>
      </c>
      <c r="F13" s="60"/>
      <c r="G13" s="55">
        <v>100000</v>
      </c>
      <c r="H13" s="55">
        <v>0</v>
      </c>
      <c r="I13" s="55">
        <v>0</v>
      </c>
      <c r="J13" s="55">
        <f t="shared" si="2"/>
        <v>100000</v>
      </c>
      <c r="K13" s="56"/>
      <c r="L13" s="55">
        <v>0</v>
      </c>
      <c r="M13" s="55">
        <f>SUM(J13-L13)</f>
        <v>100000</v>
      </c>
      <c r="N13" s="55"/>
      <c r="O13" s="55"/>
      <c r="P13" s="55"/>
      <c r="Q13" s="55"/>
      <c r="R13" s="55"/>
      <c r="S13" s="40">
        <f t="shared" si="1"/>
        <v>0</v>
      </c>
    </row>
    <row r="14" spans="1:19" ht="63" x14ac:dyDescent="0.2">
      <c r="A14" s="49"/>
      <c r="B14" s="50"/>
      <c r="C14" s="57" t="s">
        <v>32</v>
      </c>
      <c r="D14" s="58" t="s">
        <v>33</v>
      </c>
      <c r="E14" s="59" t="s">
        <v>25</v>
      </c>
      <c r="F14" s="60"/>
      <c r="G14" s="55">
        <v>700000</v>
      </c>
      <c r="H14" s="55">
        <v>0</v>
      </c>
      <c r="I14" s="55">
        <v>0</v>
      </c>
      <c r="J14" s="55">
        <f t="shared" si="2"/>
        <v>700000</v>
      </c>
      <c r="K14" s="56"/>
      <c r="L14" s="55">
        <v>545542</v>
      </c>
      <c r="M14" s="55">
        <f>SUM(J14-L14)</f>
        <v>154458</v>
      </c>
      <c r="N14" s="55"/>
      <c r="O14" s="55"/>
      <c r="P14" s="55"/>
      <c r="Q14" s="55"/>
      <c r="R14" s="55"/>
      <c r="S14" s="40">
        <f t="shared" si="1"/>
        <v>0</v>
      </c>
    </row>
    <row r="15" spans="1:19" s="16" customFormat="1" x14ac:dyDescent="0.2">
      <c r="A15" s="61" t="s">
        <v>34</v>
      </c>
      <c r="B15" s="51"/>
      <c r="C15" s="51"/>
      <c r="D15" s="52"/>
      <c r="E15" s="62"/>
      <c r="F15" s="63"/>
      <c r="G15" s="64">
        <f>SUM(G16:G20)</f>
        <v>701000</v>
      </c>
      <c r="H15" s="64">
        <f t="shared" ref="H15:M15" si="3">SUM(H16:H20)</f>
        <v>0</v>
      </c>
      <c r="I15" s="64">
        <f t="shared" si="3"/>
        <v>0</v>
      </c>
      <c r="J15" s="64">
        <f t="shared" si="3"/>
        <v>701000</v>
      </c>
      <c r="K15" s="64">
        <f t="shared" si="3"/>
        <v>0</v>
      </c>
      <c r="L15" s="64">
        <f t="shared" si="3"/>
        <v>343160</v>
      </c>
      <c r="M15" s="64">
        <f t="shared" si="3"/>
        <v>357840</v>
      </c>
      <c r="N15" s="64"/>
      <c r="O15" s="64"/>
      <c r="P15" s="64"/>
      <c r="Q15" s="64"/>
      <c r="R15" s="64"/>
      <c r="S15" s="40">
        <f t="shared" si="1"/>
        <v>0</v>
      </c>
    </row>
    <row r="16" spans="1:19" ht="87" customHeight="1" x14ac:dyDescent="0.2">
      <c r="A16" s="49"/>
      <c r="B16" s="50"/>
      <c r="C16" s="57" t="s">
        <v>35</v>
      </c>
      <c r="D16" s="58" t="s">
        <v>36</v>
      </c>
      <c r="E16" s="59" t="s">
        <v>25</v>
      </c>
      <c r="F16" s="60"/>
      <c r="G16" s="55">
        <v>200000</v>
      </c>
      <c r="H16" s="55">
        <v>0</v>
      </c>
      <c r="I16" s="55">
        <v>0</v>
      </c>
      <c r="J16" s="55">
        <f t="shared" ref="J16:J20" si="4">SUM(G16+H16-I16)</f>
        <v>200000</v>
      </c>
      <c r="K16" s="56"/>
      <c r="L16" s="55">
        <v>133160</v>
      </c>
      <c r="M16" s="55">
        <f>SUM(J16-L16)</f>
        <v>66840</v>
      </c>
      <c r="N16" s="55"/>
      <c r="O16" s="55"/>
      <c r="P16" s="55"/>
      <c r="Q16" s="55"/>
      <c r="R16" s="55"/>
      <c r="S16" s="40">
        <f t="shared" si="1"/>
        <v>0</v>
      </c>
    </row>
    <row r="17" spans="1:19" ht="81" customHeight="1" x14ac:dyDescent="0.2">
      <c r="A17" s="49"/>
      <c r="B17" s="50"/>
      <c r="C17" s="57" t="s">
        <v>37</v>
      </c>
      <c r="D17" s="58" t="s">
        <v>38</v>
      </c>
      <c r="E17" s="59" t="s">
        <v>25</v>
      </c>
      <c r="F17" s="60"/>
      <c r="G17" s="55">
        <v>20000</v>
      </c>
      <c r="H17" s="55">
        <v>0</v>
      </c>
      <c r="I17" s="55">
        <v>0</v>
      </c>
      <c r="J17" s="55">
        <f t="shared" si="4"/>
        <v>20000</v>
      </c>
      <c r="K17" s="56"/>
      <c r="L17" s="55">
        <v>0</v>
      </c>
      <c r="M17" s="55">
        <f>SUM(J17-L17)</f>
        <v>20000</v>
      </c>
      <c r="N17" s="55"/>
      <c r="O17" s="55"/>
      <c r="P17" s="55"/>
      <c r="Q17" s="55"/>
      <c r="R17" s="55"/>
      <c r="S17" s="40">
        <f t="shared" si="1"/>
        <v>0</v>
      </c>
    </row>
    <row r="18" spans="1:19" ht="75.75" customHeight="1" x14ac:dyDescent="0.2">
      <c r="A18" s="49"/>
      <c r="B18" s="50"/>
      <c r="C18" s="57" t="s">
        <v>39</v>
      </c>
      <c r="D18" s="58" t="s">
        <v>40</v>
      </c>
      <c r="E18" s="59" t="s">
        <v>25</v>
      </c>
      <c r="F18" s="60"/>
      <c r="G18" s="55">
        <v>50000</v>
      </c>
      <c r="H18" s="55">
        <v>0</v>
      </c>
      <c r="I18" s="55">
        <v>0</v>
      </c>
      <c r="J18" s="55">
        <f t="shared" si="4"/>
        <v>50000</v>
      </c>
      <c r="K18" s="56"/>
      <c r="L18" s="55">
        <v>0</v>
      </c>
      <c r="M18" s="55">
        <f t="shared" ref="M18:M20" si="5">SUM(J18-L18)</f>
        <v>50000</v>
      </c>
      <c r="N18" s="55"/>
      <c r="O18" s="55"/>
      <c r="P18" s="55"/>
      <c r="Q18" s="55"/>
      <c r="R18" s="55"/>
      <c r="S18" s="40">
        <f t="shared" si="1"/>
        <v>0</v>
      </c>
    </row>
    <row r="19" spans="1:19" ht="84" customHeight="1" x14ac:dyDescent="0.2">
      <c r="A19" s="49"/>
      <c r="B19" s="50"/>
      <c r="C19" s="57" t="s">
        <v>41</v>
      </c>
      <c r="D19" s="58" t="s">
        <v>42</v>
      </c>
      <c r="E19" s="59" t="s">
        <v>25</v>
      </c>
      <c r="F19" s="60"/>
      <c r="G19" s="55">
        <v>210000</v>
      </c>
      <c r="H19" s="55">
        <v>0</v>
      </c>
      <c r="I19" s="55">
        <v>0</v>
      </c>
      <c r="J19" s="55">
        <f t="shared" si="4"/>
        <v>210000</v>
      </c>
      <c r="K19" s="56"/>
      <c r="L19" s="55">
        <v>210000</v>
      </c>
      <c r="M19" s="55">
        <f t="shared" si="5"/>
        <v>0</v>
      </c>
      <c r="N19" s="55"/>
      <c r="O19" s="55"/>
      <c r="P19" s="55"/>
      <c r="Q19" s="55"/>
      <c r="R19" s="55"/>
      <c r="S19" s="40">
        <f t="shared" si="1"/>
        <v>0</v>
      </c>
    </row>
    <row r="20" spans="1:19" ht="80.25" customHeight="1" x14ac:dyDescent="0.2">
      <c r="A20" s="49"/>
      <c r="B20" s="50"/>
      <c r="C20" s="57" t="s">
        <v>43</v>
      </c>
      <c r="D20" s="58" t="s">
        <v>44</v>
      </c>
      <c r="E20" s="59" t="s">
        <v>25</v>
      </c>
      <c r="F20" s="60"/>
      <c r="G20" s="55">
        <v>221000</v>
      </c>
      <c r="H20" s="55">
        <v>0</v>
      </c>
      <c r="I20" s="55">
        <v>0</v>
      </c>
      <c r="J20" s="55">
        <f t="shared" si="4"/>
        <v>221000</v>
      </c>
      <c r="K20" s="56"/>
      <c r="L20" s="55">
        <v>0</v>
      </c>
      <c r="M20" s="55">
        <f t="shared" si="5"/>
        <v>221000</v>
      </c>
      <c r="N20" s="55"/>
      <c r="O20" s="55"/>
      <c r="P20" s="55"/>
      <c r="Q20" s="55"/>
      <c r="R20" s="55"/>
      <c r="S20" s="40">
        <f t="shared" si="1"/>
        <v>0</v>
      </c>
    </row>
    <row r="21" spans="1:19" s="16" customFormat="1" ht="22.5" customHeight="1" x14ac:dyDescent="0.2">
      <c r="A21" s="65">
        <v>2</v>
      </c>
      <c r="B21" s="36" t="s">
        <v>45</v>
      </c>
      <c r="C21" s="36"/>
      <c r="D21" s="37"/>
      <c r="E21" s="38"/>
      <c r="F21" s="39"/>
      <c r="G21" s="64">
        <f t="shared" ref="G21:M21" si="6">SUM(G24:G27)</f>
        <v>786000</v>
      </c>
      <c r="H21" s="64">
        <f t="shared" si="6"/>
        <v>0</v>
      </c>
      <c r="I21" s="64">
        <f t="shared" si="6"/>
        <v>0</v>
      </c>
      <c r="J21" s="64">
        <f t="shared" si="6"/>
        <v>786000</v>
      </c>
      <c r="K21" s="64">
        <f t="shared" si="6"/>
        <v>0</v>
      </c>
      <c r="L21" s="64">
        <f t="shared" si="6"/>
        <v>163240</v>
      </c>
      <c r="M21" s="64">
        <f t="shared" si="6"/>
        <v>622760</v>
      </c>
      <c r="N21" s="64"/>
      <c r="O21" s="64"/>
      <c r="P21" s="64"/>
      <c r="Q21" s="64"/>
      <c r="R21" s="64"/>
      <c r="S21" s="40">
        <f t="shared" si="1"/>
        <v>0</v>
      </c>
    </row>
    <row r="22" spans="1:19" s="16" customFormat="1" ht="21.75" customHeight="1" x14ac:dyDescent="0.2">
      <c r="A22" s="65"/>
      <c r="B22" s="36" t="s">
        <v>21</v>
      </c>
      <c r="C22" s="36"/>
      <c r="D22" s="42"/>
      <c r="E22" s="62"/>
      <c r="F22" s="63"/>
      <c r="G22" s="64"/>
      <c r="H22" s="64"/>
      <c r="I22" s="64"/>
      <c r="J22" s="64"/>
      <c r="K22" s="66"/>
      <c r="L22" s="64"/>
      <c r="M22" s="64"/>
      <c r="N22" s="64"/>
      <c r="O22" s="64"/>
      <c r="P22" s="64"/>
      <c r="Q22" s="64"/>
      <c r="R22" s="64"/>
      <c r="S22" s="40">
        <f t="shared" si="1"/>
        <v>0</v>
      </c>
    </row>
    <row r="23" spans="1:19" ht="23.25" customHeight="1" x14ac:dyDescent="0.2">
      <c r="A23" s="49"/>
      <c r="B23" s="50">
        <v>2.1</v>
      </c>
      <c r="C23" s="51" t="s">
        <v>22</v>
      </c>
      <c r="D23" s="52"/>
      <c r="E23" s="53"/>
      <c r="F23" s="54"/>
      <c r="G23" s="55"/>
      <c r="H23" s="55"/>
      <c r="I23" s="55"/>
      <c r="J23" s="55"/>
      <c r="K23" s="56"/>
      <c r="L23" s="55"/>
      <c r="M23" s="55"/>
      <c r="N23" s="55"/>
      <c r="O23" s="55"/>
      <c r="P23" s="55"/>
      <c r="Q23" s="55"/>
      <c r="R23" s="55"/>
      <c r="S23" s="40">
        <f t="shared" si="1"/>
        <v>0</v>
      </c>
    </row>
    <row r="24" spans="1:19" ht="77.25" customHeight="1" x14ac:dyDescent="0.2">
      <c r="A24" s="49"/>
      <c r="B24" s="50"/>
      <c r="C24" s="57" t="s">
        <v>46</v>
      </c>
      <c r="D24" s="58" t="s">
        <v>47</v>
      </c>
      <c r="E24" s="59" t="s">
        <v>25</v>
      </c>
      <c r="F24" s="60"/>
      <c r="G24" s="55">
        <v>150000</v>
      </c>
      <c r="H24" s="55">
        <v>0</v>
      </c>
      <c r="I24" s="55">
        <v>0</v>
      </c>
      <c r="J24" s="55">
        <f>SUM(G24+H24-I24)</f>
        <v>150000</v>
      </c>
      <c r="K24" s="56"/>
      <c r="L24" s="55">
        <v>105960</v>
      </c>
      <c r="M24" s="55">
        <f>SUM(J24-L24)</f>
        <v>44040</v>
      </c>
      <c r="N24" s="55"/>
      <c r="O24" s="55"/>
      <c r="P24" s="55"/>
      <c r="Q24" s="55"/>
      <c r="R24" s="55"/>
      <c r="S24" s="40">
        <f t="shared" si="1"/>
        <v>0</v>
      </c>
    </row>
    <row r="25" spans="1:19" ht="77.25" customHeight="1" x14ac:dyDescent="0.2">
      <c r="A25" s="49"/>
      <c r="B25" s="50"/>
      <c r="C25" s="57" t="s">
        <v>48</v>
      </c>
      <c r="D25" s="67" t="s">
        <v>49</v>
      </c>
      <c r="E25" s="59" t="s">
        <v>25</v>
      </c>
      <c r="F25" s="60"/>
      <c r="G25" s="55">
        <v>456000</v>
      </c>
      <c r="H25" s="55">
        <v>0</v>
      </c>
      <c r="I25" s="55">
        <v>0</v>
      </c>
      <c r="J25" s="55">
        <f t="shared" ref="J25:J27" si="7">SUM(G25+H25-I25)</f>
        <v>456000</v>
      </c>
      <c r="K25" s="56"/>
      <c r="L25" s="55">
        <v>57280</v>
      </c>
      <c r="M25" s="55">
        <f>SUM(J25-L25)</f>
        <v>398720</v>
      </c>
      <c r="N25" s="55"/>
      <c r="O25" s="55"/>
      <c r="P25" s="55"/>
      <c r="Q25" s="55"/>
      <c r="R25" s="55"/>
      <c r="S25" s="40">
        <f t="shared" si="1"/>
        <v>0</v>
      </c>
    </row>
    <row r="26" spans="1:19" ht="77.25" customHeight="1" x14ac:dyDescent="0.2">
      <c r="A26" s="49"/>
      <c r="B26" s="50"/>
      <c r="C26" s="57" t="s">
        <v>50</v>
      </c>
      <c r="D26" s="67" t="s">
        <v>51</v>
      </c>
      <c r="E26" s="59" t="s">
        <v>25</v>
      </c>
      <c r="F26" s="60"/>
      <c r="G26" s="55">
        <v>150000</v>
      </c>
      <c r="H26" s="55">
        <v>0</v>
      </c>
      <c r="I26" s="55">
        <v>0</v>
      </c>
      <c r="J26" s="55">
        <f t="shared" si="7"/>
        <v>150000</v>
      </c>
      <c r="K26" s="56"/>
      <c r="L26" s="55">
        <v>0</v>
      </c>
      <c r="M26" s="55">
        <f t="shared" ref="M26:M27" si="8">SUM(J26-L26)</f>
        <v>150000</v>
      </c>
      <c r="N26" s="55"/>
      <c r="O26" s="55"/>
      <c r="P26" s="55"/>
      <c r="Q26" s="55"/>
      <c r="R26" s="55"/>
      <c r="S26" s="40">
        <f t="shared" si="1"/>
        <v>0</v>
      </c>
    </row>
    <row r="27" spans="1:19" ht="54.75" customHeight="1" x14ac:dyDescent="0.2">
      <c r="A27" s="49"/>
      <c r="B27" s="50"/>
      <c r="C27" s="57" t="s">
        <v>52</v>
      </c>
      <c r="D27" s="67" t="s">
        <v>53</v>
      </c>
      <c r="E27" s="59" t="s">
        <v>25</v>
      </c>
      <c r="F27" s="60"/>
      <c r="G27" s="55">
        <v>30000</v>
      </c>
      <c r="H27" s="55">
        <v>0</v>
      </c>
      <c r="I27" s="55">
        <v>0</v>
      </c>
      <c r="J27" s="55">
        <f t="shared" si="7"/>
        <v>30000</v>
      </c>
      <c r="K27" s="56"/>
      <c r="L27" s="55">
        <v>0</v>
      </c>
      <c r="M27" s="55">
        <f t="shared" si="8"/>
        <v>30000</v>
      </c>
      <c r="N27" s="55"/>
      <c r="O27" s="55"/>
      <c r="P27" s="55"/>
      <c r="Q27" s="55"/>
      <c r="R27" s="55"/>
      <c r="S27" s="40">
        <f t="shared" si="1"/>
        <v>0</v>
      </c>
    </row>
    <row r="28" spans="1:19" x14ac:dyDescent="0.2">
      <c r="A28" s="61" t="s">
        <v>54</v>
      </c>
      <c r="B28" s="51"/>
      <c r="C28" s="51"/>
      <c r="D28" s="68"/>
      <c r="E28" s="69"/>
      <c r="F28" s="70"/>
      <c r="G28" s="55"/>
      <c r="H28" s="55"/>
      <c r="I28" s="55"/>
      <c r="J28" s="55"/>
      <c r="K28" s="56"/>
      <c r="L28" s="55"/>
      <c r="M28" s="55"/>
      <c r="N28" s="55"/>
      <c r="O28" s="55"/>
      <c r="P28" s="55"/>
      <c r="Q28" s="55"/>
      <c r="R28" s="55"/>
      <c r="S28" s="40">
        <f t="shared" si="1"/>
        <v>0</v>
      </c>
    </row>
    <row r="29" spans="1:19" s="16" customFormat="1" ht="20.25" customHeight="1" x14ac:dyDescent="0.2">
      <c r="A29" s="71">
        <v>2</v>
      </c>
      <c r="B29" s="36" t="s">
        <v>45</v>
      </c>
      <c r="C29" s="36"/>
      <c r="D29" s="37"/>
      <c r="E29" s="38"/>
      <c r="F29" s="39"/>
      <c r="G29" s="64">
        <f t="shared" ref="G29:M29" si="9">SUM(G32:G33)</f>
        <v>390000</v>
      </c>
      <c r="H29" s="64">
        <f t="shared" si="9"/>
        <v>0</v>
      </c>
      <c r="I29" s="64">
        <f t="shared" si="9"/>
        <v>0</v>
      </c>
      <c r="J29" s="64">
        <f t="shared" si="9"/>
        <v>390000</v>
      </c>
      <c r="K29" s="64">
        <f t="shared" si="9"/>
        <v>0</v>
      </c>
      <c r="L29" s="64">
        <f t="shared" si="9"/>
        <v>30000</v>
      </c>
      <c r="M29" s="64">
        <f t="shared" si="9"/>
        <v>360000</v>
      </c>
      <c r="N29" s="64"/>
      <c r="O29" s="64"/>
      <c r="P29" s="64"/>
      <c r="Q29" s="64"/>
      <c r="R29" s="64"/>
      <c r="S29" s="40">
        <f t="shared" si="1"/>
        <v>0</v>
      </c>
    </row>
    <row r="30" spans="1:19" s="16" customFormat="1" ht="24" customHeight="1" x14ac:dyDescent="0.2">
      <c r="A30" s="35" t="s">
        <v>55</v>
      </c>
      <c r="B30" s="36"/>
      <c r="C30" s="36"/>
      <c r="D30" s="42"/>
      <c r="E30" s="62"/>
      <c r="F30" s="63"/>
      <c r="G30" s="64"/>
      <c r="H30" s="64"/>
      <c r="I30" s="64"/>
      <c r="J30" s="64"/>
      <c r="K30" s="66"/>
      <c r="L30" s="64"/>
      <c r="M30" s="64"/>
      <c r="N30" s="64"/>
      <c r="O30" s="64"/>
      <c r="P30" s="64"/>
      <c r="Q30" s="64"/>
      <c r="R30" s="64"/>
      <c r="S30" s="40">
        <f t="shared" si="1"/>
        <v>0</v>
      </c>
    </row>
    <row r="31" spans="1:19" s="16" customFormat="1" ht="26.25" customHeight="1" x14ac:dyDescent="0.2">
      <c r="A31" s="71"/>
      <c r="B31" s="72">
        <v>2.1</v>
      </c>
      <c r="C31" s="36" t="s">
        <v>22</v>
      </c>
      <c r="D31" s="37"/>
      <c r="E31" s="62"/>
      <c r="F31" s="63"/>
      <c r="G31" s="64"/>
      <c r="H31" s="64"/>
      <c r="I31" s="64"/>
      <c r="J31" s="64"/>
      <c r="K31" s="66"/>
      <c r="L31" s="64"/>
      <c r="M31" s="64"/>
      <c r="N31" s="64"/>
      <c r="O31" s="64"/>
      <c r="P31" s="64"/>
      <c r="Q31" s="64"/>
      <c r="R31" s="64"/>
      <c r="S31" s="40">
        <f t="shared" si="1"/>
        <v>0</v>
      </c>
    </row>
    <row r="32" spans="1:19" ht="103.5" customHeight="1" x14ac:dyDescent="0.2">
      <c r="A32" s="49"/>
      <c r="B32" s="50"/>
      <c r="C32" s="57" t="s">
        <v>46</v>
      </c>
      <c r="D32" s="58" t="s">
        <v>56</v>
      </c>
      <c r="E32" s="59" t="s">
        <v>25</v>
      </c>
      <c r="F32" s="60"/>
      <c r="G32" s="55">
        <v>290000</v>
      </c>
      <c r="H32" s="55">
        <v>0</v>
      </c>
      <c r="I32" s="55">
        <v>0</v>
      </c>
      <c r="J32" s="55">
        <f>SUM(G32+H32-I32)</f>
        <v>290000</v>
      </c>
      <c r="K32" s="56"/>
      <c r="L32" s="55">
        <v>30000</v>
      </c>
      <c r="M32" s="55">
        <f>SUM(J32-L32)</f>
        <v>260000</v>
      </c>
      <c r="N32" s="55"/>
      <c r="O32" s="55"/>
      <c r="P32" s="55"/>
      <c r="Q32" s="55"/>
      <c r="R32" s="55"/>
      <c r="S32" s="40">
        <f t="shared" si="1"/>
        <v>0</v>
      </c>
    </row>
    <row r="33" spans="1:19" ht="103.5" customHeight="1" x14ac:dyDescent="0.2">
      <c r="A33" s="49"/>
      <c r="B33" s="50"/>
      <c r="C33" s="57" t="s">
        <v>48</v>
      </c>
      <c r="D33" s="67" t="s">
        <v>57</v>
      </c>
      <c r="E33" s="59" t="s">
        <v>25</v>
      </c>
      <c r="F33" s="60"/>
      <c r="G33" s="55">
        <v>100000</v>
      </c>
      <c r="H33" s="55">
        <v>0</v>
      </c>
      <c r="I33" s="55">
        <v>0</v>
      </c>
      <c r="J33" s="55">
        <f>SUM(G33+H33-I33)</f>
        <v>100000</v>
      </c>
      <c r="K33" s="56"/>
      <c r="L33" s="55">
        <v>0</v>
      </c>
      <c r="M33" s="55">
        <f>SUM(J33-L33)</f>
        <v>100000</v>
      </c>
      <c r="N33" s="55"/>
      <c r="O33" s="55"/>
      <c r="P33" s="55"/>
      <c r="Q33" s="55"/>
      <c r="R33" s="55"/>
      <c r="S33" s="40">
        <f t="shared" si="1"/>
        <v>0</v>
      </c>
    </row>
    <row r="34" spans="1:19" s="16" customFormat="1" ht="25.5" customHeight="1" x14ac:dyDescent="0.2">
      <c r="A34" s="73" t="s">
        <v>16</v>
      </c>
      <c r="B34" s="73"/>
      <c r="C34" s="73"/>
      <c r="D34" s="73"/>
      <c r="E34" s="74"/>
      <c r="F34" s="75"/>
      <c r="G34" s="76">
        <f t="shared" ref="G34:R34" si="10">SUM(G7,G15,G21,G29)</f>
        <v>2817000</v>
      </c>
      <c r="H34" s="76">
        <f t="shared" si="10"/>
        <v>0</v>
      </c>
      <c r="I34" s="76">
        <f t="shared" si="10"/>
        <v>0</v>
      </c>
      <c r="J34" s="76">
        <f t="shared" si="10"/>
        <v>2817000</v>
      </c>
      <c r="K34" s="76">
        <f t="shared" si="10"/>
        <v>0</v>
      </c>
      <c r="L34" s="76">
        <f t="shared" si="10"/>
        <v>1081942</v>
      </c>
      <c r="M34" s="76">
        <f t="shared" si="10"/>
        <v>1735058</v>
      </c>
      <c r="N34" s="76">
        <f t="shared" si="10"/>
        <v>0</v>
      </c>
      <c r="O34" s="76">
        <f t="shared" si="10"/>
        <v>0</v>
      </c>
      <c r="P34" s="76">
        <f t="shared" si="10"/>
        <v>0</v>
      </c>
      <c r="Q34" s="76">
        <f t="shared" si="10"/>
        <v>0</v>
      </c>
      <c r="R34" s="76">
        <f t="shared" si="10"/>
        <v>0</v>
      </c>
      <c r="S34" s="40">
        <f t="shared" si="1"/>
        <v>0</v>
      </c>
    </row>
    <row r="36" spans="1:19" x14ac:dyDescent="0.2">
      <c r="F36" s="78"/>
    </row>
  </sheetData>
  <mergeCells count="49">
    <mergeCell ref="E33:F33"/>
    <mergeCell ref="A34:D34"/>
    <mergeCell ref="E34:F34"/>
    <mergeCell ref="A28:D28"/>
    <mergeCell ref="B29:D29"/>
    <mergeCell ref="E29:F29"/>
    <mergeCell ref="A30:D30"/>
    <mergeCell ref="C31:D31"/>
    <mergeCell ref="E32:F32"/>
    <mergeCell ref="B22:D22"/>
    <mergeCell ref="C23:D23"/>
    <mergeCell ref="E24:F24"/>
    <mergeCell ref="E25:F25"/>
    <mergeCell ref="E26:F26"/>
    <mergeCell ref="E27:F27"/>
    <mergeCell ref="E17:F17"/>
    <mergeCell ref="E18:F18"/>
    <mergeCell ref="E19:F19"/>
    <mergeCell ref="E20:F20"/>
    <mergeCell ref="B21:D21"/>
    <mergeCell ref="E21:F21"/>
    <mergeCell ref="E11:F11"/>
    <mergeCell ref="E12:F12"/>
    <mergeCell ref="E13:F13"/>
    <mergeCell ref="E14:F14"/>
    <mergeCell ref="A15:D15"/>
    <mergeCell ref="E16:F16"/>
    <mergeCell ref="A6:D6"/>
    <mergeCell ref="A7:D7"/>
    <mergeCell ref="E7:F7"/>
    <mergeCell ref="B8:D8"/>
    <mergeCell ref="C9:D9"/>
    <mergeCell ref="E10:F10"/>
    <mergeCell ref="M4:M5"/>
    <mergeCell ref="N4:N5"/>
    <mergeCell ref="O4:O5"/>
    <mergeCell ref="P4:P5"/>
    <mergeCell ref="Q4:Q5"/>
    <mergeCell ref="R4:R5"/>
    <mergeCell ref="A1:S1"/>
    <mergeCell ref="A2:S2"/>
    <mergeCell ref="A3:S3"/>
    <mergeCell ref="A4:D5"/>
    <mergeCell ref="E4:F5"/>
    <mergeCell ref="G4:G5"/>
    <mergeCell ref="H4:I4"/>
    <mergeCell ref="J4:J5"/>
    <mergeCell ref="K4:K5"/>
    <mergeCell ref="L4:L5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รองวิชาการ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2020-03-26T04:55:51Z</dcterms:created>
  <dcterms:modified xsi:type="dcterms:W3CDTF">2020-03-26T04:56:05Z</dcterms:modified>
</cp:coreProperties>
</file>